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25"/>
  <workbookPr defaultThemeVersion="166925"/>
  <mc:AlternateContent xmlns:mc="http://schemas.openxmlformats.org/markup-compatibility/2006">
    <mc:Choice Requires="x15">
      <x15ac:absPath xmlns:x15ac="http://schemas.microsoft.com/office/spreadsheetml/2010/11/ac" url="Z:\Highways\MUN\LCL\Private\ProgramDocuments\BikePed\2018 Solicitation\Selection Process\"/>
    </mc:Choice>
  </mc:AlternateContent>
  <xr:revisionPtr revIDLastSave="0" documentId="13_ncr:1_{79DDFE5B-1C60-4565-AC87-C3331DA41755}" xr6:coauthVersionLast="34" xr6:coauthVersionMax="34" xr10:uidLastSave="{00000000-0000-0000-0000-000000000000}"/>
  <bookViews>
    <workbookView xWindow="0" yWindow="0" windowWidth="25200" windowHeight="11175" xr2:uid="{00000000-000D-0000-FFFF-FFFF00000000}"/>
  </bookViews>
  <sheets>
    <sheet name="Small Scale Summary" sheetId="1" r:id="rId1"/>
  </sheets>
  <calcPr calcId="179021"/>
</workbook>
</file>

<file path=xl/calcChain.xml><?xml version="1.0" encoding="utf-8"?>
<calcChain xmlns="http://schemas.openxmlformats.org/spreadsheetml/2006/main">
  <c r="V18" i="1" l="1"/>
  <c r="W3" i="1" l="1"/>
  <c r="W4" i="1"/>
  <c r="W5" i="1"/>
  <c r="W6" i="1"/>
  <c r="W7" i="1"/>
  <c r="W8" i="1"/>
  <c r="W9" i="1"/>
  <c r="W10" i="1"/>
  <c r="W11" i="1"/>
  <c r="W12" i="1"/>
  <c r="W14" i="1"/>
  <c r="W15" i="1"/>
  <c r="W13" i="1"/>
  <c r="W16" i="1"/>
  <c r="W17" i="1"/>
  <c r="W2" i="1"/>
  <c r="W18" i="1" l="1"/>
  <c r="N15" i="1"/>
  <c r="N11" i="1"/>
  <c r="N6" i="1"/>
  <c r="N8" i="1"/>
  <c r="N3" i="1"/>
  <c r="N10" i="1"/>
  <c r="N17" i="1"/>
  <c r="N13" i="1"/>
  <c r="N9" i="1"/>
  <c r="N4" i="1"/>
  <c r="N14" i="1"/>
  <c r="N16" i="1"/>
  <c r="N2" i="1"/>
  <c r="N5" i="1"/>
  <c r="N12" i="1"/>
  <c r="N7" i="1"/>
  <c r="X2" i="1" l="1"/>
  <c r="U18" i="1" l="1"/>
  <c r="X3" i="1" l="1"/>
  <c r="X4" i="1" s="1"/>
  <c r="X5" i="1" s="1"/>
  <c r="X6" i="1" s="1"/>
  <c r="X7" i="1" s="1"/>
  <c r="X8" i="1" s="1"/>
  <c r="X9" i="1" s="1"/>
  <c r="X10" i="1" s="1"/>
  <c r="X11" i="1" s="1"/>
  <c r="X12" i="1" s="1"/>
  <c r="X13" i="1" l="1"/>
  <c r="X14" i="1" s="1"/>
  <c r="X15" i="1" s="1"/>
  <c r="X16" i="1" s="1"/>
  <c r="X17" i="1" s="1"/>
</calcChain>
</file>

<file path=xl/sharedStrings.xml><?xml version="1.0" encoding="utf-8"?>
<sst xmlns="http://schemas.openxmlformats.org/spreadsheetml/2006/main" count="203" uniqueCount="165">
  <si>
    <t>Applicant</t>
  </si>
  <si>
    <t>Contact Name</t>
  </si>
  <si>
    <t>Address</t>
  </si>
  <si>
    <t>Town</t>
  </si>
  <si>
    <t>Zip Code</t>
  </si>
  <si>
    <t>Email</t>
  </si>
  <si>
    <t>Phone</t>
  </si>
  <si>
    <t>Accounting</t>
  </si>
  <si>
    <t>DUNS#</t>
  </si>
  <si>
    <t>FYEndMo</t>
  </si>
  <si>
    <t>RPC</t>
  </si>
  <si>
    <t>SmallScaleDescrip</t>
  </si>
  <si>
    <t>Small Const Cost</t>
  </si>
  <si>
    <t>Bristol Main Street Sidewalk Improvement Project</t>
  </si>
  <si>
    <t xml:space="preserve">Town of Bristol, Vermont </t>
  </si>
  <si>
    <t>Valerie Capels</t>
  </si>
  <si>
    <t>P.O. Box 249</t>
  </si>
  <si>
    <t>Bristol</t>
  </si>
  <si>
    <t>townadmin@bristolvt.org</t>
  </si>
  <si>
    <t>(802) 453-2410</t>
  </si>
  <si>
    <t>Automated</t>
  </si>
  <si>
    <t>June</t>
  </si>
  <si>
    <t>Addison Co. RPC</t>
  </si>
  <si>
    <t>Grant funds would be used to pay for that portion of the Main Street lighting and sidewalks improvement project associated with the curbing, replacement of the crumbling bricks with stamped concrete (estimated $171,707), and the addition of up to six metal benches and up to four bike racks. (estimated $10,000).</t>
  </si>
  <si>
    <t>North Avenue Raised Intersection</t>
  </si>
  <si>
    <t>City of Burlington - Department of Public Works</t>
  </si>
  <si>
    <t>Nicole Losch</t>
  </si>
  <si>
    <t>645 Pine Street Suite A</t>
  </si>
  <si>
    <t>Burlington</t>
  </si>
  <si>
    <t>nlosch@burlingtonvt.gov</t>
  </si>
  <si>
    <t>Combination</t>
  </si>
  <si>
    <t>Chittenden Co. RPC</t>
  </si>
  <si>
    <t xml:space="preserve">Construct a raised intersection at North Avenue and Berry Street to improve the safety of walking and biking across North Avenue. </t>
  </si>
  <si>
    <t xml:space="preserve">Village of Essex Junction Rectangular Rapid Flash Beacon Installations </t>
  </si>
  <si>
    <t>Village of Essex Junction</t>
  </si>
  <si>
    <t>Darby Mayville</t>
  </si>
  <si>
    <t>2 Lincoln St.</t>
  </si>
  <si>
    <t>Essex Junction</t>
  </si>
  <si>
    <t>darby@essexjunction.org</t>
  </si>
  <si>
    <t xml:space="preserve">The Village of Essex Junction would like to install three rectangular rapid flash beacons to assist pedestrians in crossing busy intersections.  These would in installed in the following locations: 
• The crosswalk at the intersection of Main St. and Railroad Ave.
• The intersection of Hiawatha Ave. and West St. 
• The CVE (Fairgrounds) crossing on Route 15. 
</t>
  </si>
  <si>
    <t xml:space="preserve">Pearl Street Sidewalk Reconstruction </t>
  </si>
  <si>
    <t>Village of Johnson</t>
  </si>
  <si>
    <t>Meredith Birkett</t>
  </si>
  <si>
    <t>PO Box 603</t>
  </si>
  <si>
    <t>Johnson</t>
  </si>
  <si>
    <t>vojmanager@townofjohnson.com</t>
  </si>
  <si>
    <t>December</t>
  </si>
  <si>
    <t>Lamoille Co. PC</t>
  </si>
  <si>
    <t>The project is the reconstruction of sidewalks along Pearl Street north of the Pearl Street bridge on the west side of the road and the reconstruction of the sidewalks north of School Street on the east side of the road. The asphalt sidewalks will be replaced with concrete and widened to five feet. Concrete curbing will be added on the west side of Pearl Street up to the School Street intersection. Detectable warning plates will be added to the crosswalk. The green strip on both sides of the road will be replanted with grass.</t>
  </si>
  <si>
    <t>PO BOX 167</t>
  </si>
  <si>
    <t>annie@lyndonvt.org</t>
  </si>
  <si>
    <t>Northeastern VT Dev. Assoc.</t>
  </si>
  <si>
    <t xml:space="preserve">The proposed project will replace approximately 480 feet of sidewalk on the north side of Center St. from the Main St. intersection to the Park Ave. intersection with ADA compliant (5') sidewalk that will be separated from the road with granite curbing. The existing sidewalk only 4’ wide, at this location which is not ADA compliant, and there is currently no divide between the existing sidewalk and the road. The new sidewalk will have curbed ramps at both the Main St. and Park Ave. intersections, which will connect to existing, visible crosswalks. 
</t>
  </si>
  <si>
    <t>South Main Street Sidewalk Upgrade Project</t>
  </si>
  <si>
    <t xml:space="preserve">Town of Northfield </t>
  </si>
  <si>
    <t>Jeff Schulz</t>
  </si>
  <si>
    <t>51South Main Street</t>
  </si>
  <si>
    <t>Northfield</t>
  </si>
  <si>
    <t>jschulz@northfield.vt.us</t>
  </si>
  <si>
    <t>Central VT RPC</t>
  </si>
  <si>
    <t>RRFB Installations in Norwich Village</t>
  </si>
  <si>
    <t>Town of Norwich</t>
  </si>
  <si>
    <t>PO Box 376</t>
  </si>
  <si>
    <t>Norwich</t>
  </si>
  <si>
    <t>HDurfee@norwich.vt.us</t>
  </si>
  <si>
    <t>Two Rivers - Ottauquechee RC</t>
  </si>
  <si>
    <t>The Town would like to install Rectangular Rapid Flashing Beacons with  electric/solar with double sided activation at 2 existing crosswalk locations in the Village area by the Elementary School (on US5) and in front of the Norwich Inn by Beaver Meadow Road (on Main Street). Although the speed limit is 25MPH through the Village, there are high volumes of traffic that make pedestrians crossing unsafe despite crosswalk markings. There are sidewalks on both sides of Main Street as it intersects with Beaver Meadow Road and sidewalks leading to the Elementary School. There are parallel parking on both sides of these 2 crosswalk locations.</t>
  </si>
  <si>
    <t>Village of Old Bennington Sidewalk Replacement Project</t>
  </si>
  <si>
    <t>Village of Old Bennington</t>
  </si>
  <si>
    <t>Andrew Buchsbaum</t>
  </si>
  <si>
    <t>129 Monument Avenue</t>
  </si>
  <si>
    <t>Bennington</t>
  </si>
  <si>
    <t>andrew.buchsbaum@gmail.com</t>
  </si>
  <si>
    <t>Manual</t>
  </si>
  <si>
    <t>Bennington Co. RC</t>
  </si>
  <si>
    <t xml:space="preserve">
The Village of Old Bennington seeks a matching grant to finance the replacement of a deteriorated section of sidewalk on the west side of 
Monument Avenue to improve pedestrian safety for the many residents and out-of-town visitors who traverse our historic village by foot. The village, with
its famous historic landmarks, including the Bennington Battle Monument, The Old First Church and Cemetery, and the Bennington Museum, attracts many thousands of visitors each year. These visitors arrive by tour bus or car; park,
and walk between these various attractions, admiring the historic revolutionary era homes along the way.
</t>
  </si>
  <si>
    <t>Rochester Sidewalk Improvement Project (Phase 1)</t>
  </si>
  <si>
    <t>Town of Rochester</t>
  </si>
  <si>
    <t>P.O. Box 238</t>
  </si>
  <si>
    <t>Rochester</t>
  </si>
  <si>
    <t>rochesterassistant@comcast.net</t>
  </si>
  <si>
    <t>(802) 767-3631</t>
  </si>
  <si>
    <t>Reconstruct approximately 270 ft. of badly-deteriorated sidewalk in Rochester's village district. The entire sidewalk network is obsolete and in poor condition, and this first phase will address two of the most used and more hazardous sections.  Both sections are along Main St./Route 100: 
190 ft. along the main business block (east side) and 80 ft. in front of Park House, a senior housing complex.</t>
  </si>
  <si>
    <t>Expanding greenride bikeshare - phase 2 stations</t>
  </si>
  <si>
    <t>City of South Burlington</t>
  </si>
  <si>
    <t>Paul Conner</t>
  </si>
  <si>
    <t>575 Dorset Street</t>
  </si>
  <si>
    <t>South Burlington</t>
  </si>
  <si>
    <t>pconner@sburl.com</t>
  </si>
  <si>
    <t>This project will purchase additional bike racks and sign panels to create 16 new stations as part of phase 2 expansion for greenride bikeshare. This effort is in partnership with Burlington and Winooski as a regional transportation option. Most stations will include 2 stadium racks (each stadium rack is 4 U-racks welded on rails) while some sites with higher demand will include 3 stadium racks. Each station also includes a sign panel. This project will double the number of regional bikeshare stations in the three communities. Funding to expand the bike fleet is being pursued through sponsorships.</t>
  </si>
  <si>
    <t>St Albans</t>
  </si>
  <si>
    <t>Northwest RPC</t>
  </si>
  <si>
    <t>St. George Route 2A Crosswalk and Sidewalk</t>
  </si>
  <si>
    <t>Town of St. George</t>
  </si>
  <si>
    <t>Maggie Kerrin</t>
  </si>
  <si>
    <t>21 Barber Road</t>
  </si>
  <si>
    <t>St. George, VT</t>
  </si>
  <si>
    <t>stgeorgevtta@gmail.com</t>
  </si>
  <si>
    <t>The project would create a new 100' sidewalk on the east side of Route 2A from Hemlock Street to the Barber Road intersection, new crosswalk across Route 2A with pedestrian push button RRFBs, and new 100' sidewalk on Barber Road to connect to the existing sidewalk servicing the Town Center and Simon's deli/convenience store.</t>
  </si>
  <si>
    <t>Sunderland Small Scale Project</t>
  </si>
  <si>
    <t>Sunderland Safe Roads</t>
  </si>
  <si>
    <t>Marie Litowinsky</t>
  </si>
  <si>
    <t>PO Box 236</t>
  </si>
  <si>
    <t>East Arlington, VT</t>
  </si>
  <si>
    <t>marietomlit@comcast.net</t>
  </si>
  <si>
    <t>Construction of Four Foot Paved Shoulder on a 1.5 mile South (ascending) Side of Sunderland Hill Road at Dunham Road (site of Town Garage) past Town Hall (Mountain View Road) to Property # 2539 south side of Sunderland Hill Road.</t>
  </si>
  <si>
    <t>City of Newport</t>
  </si>
  <si>
    <t>Rebecca Therrien</t>
  </si>
  <si>
    <t>222 Main Street</t>
  </si>
  <si>
    <t>Newport</t>
  </si>
  <si>
    <t>rebecca.therrien@newportvrmont.org</t>
  </si>
  <si>
    <t>RRFBS at two intersections</t>
  </si>
  <si>
    <t>(802) 334-5136</t>
  </si>
  <si>
    <t>(802) 626-1269</t>
  </si>
  <si>
    <t>(802) 635-2611</t>
  </si>
  <si>
    <t>(802) 878-6944</t>
  </si>
  <si>
    <t>(802) 865-5833</t>
  </si>
  <si>
    <t>(802) 485-6121</t>
  </si>
  <si>
    <t>(802) 649-1419</t>
  </si>
  <si>
    <t>(802) 681-6252</t>
  </si>
  <si>
    <t>(802) 846-4106</t>
  </si>
  <si>
    <t>(802) 482-5272</t>
  </si>
  <si>
    <t>(802)375-9906</t>
  </si>
  <si>
    <t xml:space="preserve">This application is to apply for a grant to support a small scale construction project that will purchase and install two Rapid Flashing Feedback Beacons (RRFB) on Main St. (VT Rte 105) at the intersection of Field Ave. and Main St. The City will complete the installation with our own Dept of Public Works Crew and will hire a local electrician. This location along with two other intersections in Newport City were the subject of an Intersection Study undertaken by Stantec in 2017. </t>
  </si>
  <si>
    <t>King St. to Brown Ave Sidewalk Project</t>
  </si>
  <si>
    <t>Village of Swanton</t>
  </si>
  <si>
    <t>Elisabeth Nance</t>
  </si>
  <si>
    <t>PO Box 711</t>
  </si>
  <si>
    <t>Swanton</t>
  </si>
  <si>
    <t>swedc@swantonvermont.org</t>
  </si>
  <si>
    <t>(802) 466-7142</t>
  </si>
  <si>
    <t xml:space="preserve">The purpose of this project is to construct a sidewalk along the north side of Vermont Route 78 in the Village of Swanton, linking two existing sidewalk segments. This will create continuous pedestrian access from the village center to goods and services at its eastern edge. </t>
  </si>
  <si>
    <t>Woodstock Bike Lanes and Sharrow Placements</t>
  </si>
  <si>
    <t>Town/Village of Woodstock</t>
  </si>
  <si>
    <t>Michael Brands</t>
  </si>
  <si>
    <t>Joan Allen</t>
  </si>
  <si>
    <t>Herb Durfee</t>
  </si>
  <si>
    <t>Annie Mclean</t>
  </si>
  <si>
    <t>Village of Lyndonville</t>
  </si>
  <si>
    <t>Center Street Sidewalk Segment Replacemnet</t>
  </si>
  <si>
    <t>Lyndonville</t>
  </si>
  <si>
    <t>PO Box 488</t>
  </si>
  <si>
    <t>Woodstock</t>
  </si>
  <si>
    <t>mbrands@townofwoodstock.org</t>
  </si>
  <si>
    <t>(802) 457-7515</t>
  </si>
  <si>
    <t xml:space="preserve">Place fog- lines to create 1O' wide lanes and 4' wide shoulders on Route 4 East 2500' in from Village line to west entrance Maxham Meadow Way and Route 4 West 800' in from Village line to College Hill Street. Additionally, place "sharrows" at entrance/end points on Pomfret Road and Old River Road. </t>
  </si>
  <si>
    <t>St. Albans Industrial Park Sidewalk Project</t>
  </si>
  <si>
    <t>Town of St Albans</t>
  </si>
  <si>
    <t>PO Box 1099</t>
  </si>
  <si>
    <t xml:space="preserve">This project will construct a 1,240-ft. portion of sidewalk along Industrial Park Rd. and Benoit Rd. in the St. Albans Industrial Park. This segment of sidewalk, as part of recent development of the Barry Callebaut USA expansion plan, will connect the sidewalk segments required as part of the Peerless Clothing Distribution Center expansion. </t>
  </si>
  <si>
    <t xml:space="preserve">Total Requested = </t>
  </si>
  <si>
    <t>This project consists of the replacement/upgrade of an existing asphalt sidewalk that has significant ADA deficiencies and hazardous surfaces issues with a new five foot wide concrete sidewalk.   The new sidewalk will be constructed to ADA standards  The sidewalk links Northfield's  Designated Village Center to Norwich University, and to numerous businesses and residents.     The sidewalk upgrade project is 2,150 feet and runs from the Downtown Common to Central Street and Norwich University.    This sidewalk provides access to Central Street, Washington Street, South Street, Wall Street and the Downtown Common.</t>
  </si>
  <si>
    <t>State Share</t>
  </si>
  <si>
    <t>Total Sate funds</t>
  </si>
  <si>
    <t>Total</t>
  </si>
  <si>
    <t>Kaplan</t>
  </si>
  <si>
    <t>Gouin</t>
  </si>
  <si>
    <t>Hemmerick</t>
  </si>
  <si>
    <t>Rasmussen</t>
  </si>
  <si>
    <t>Krizan</t>
  </si>
  <si>
    <t>Griffin</t>
  </si>
  <si>
    <t>Running total</t>
  </si>
  <si>
    <t>Rounded Cost</t>
  </si>
  <si>
    <t>Estimate seems low</t>
  </si>
  <si>
    <t>Small-scale project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</si>
</sst>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quot;$&quot;#,##0.00"/>
    <numFmt numFmtId="166" formatCode="&quot;$&quot;#,##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16">
    <xf numFmtId="0" fontId="0" fillId="0" borderId="0" xfId="0"/>
    <xf numFmtId="0" fontId="0" fillId="0" borderId="0" xfId="0" applyAlignment="1">
      <alignment wrapText="1"/>
    </xf>
    <xf numFmtId="164" fontId="0" fillId="0" borderId="0" xfId="0" applyNumberFormat="1"/>
    <xf numFmtId="4" fontId="0" fillId="0" borderId="0" xfId="0" applyNumberFormat="1"/>
    <xf numFmtId="0" fontId="16" fillId="0" borderId="0" xfId="0" applyFont="1" applyAlignment="1">
      <alignment wrapText="1"/>
    </xf>
    <xf numFmtId="0" fontId="16" fillId="0" borderId="0" xfId="0" applyFont="1"/>
    <xf numFmtId="164" fontId="16" fillId="0" borderId="0" xfId="0" applyNumberFormat="1" applyFont="1"/>
    <xf numFmtId="4" fontId="16" fillId="0" borderId="0" xfId="0" applyNumberFormat="1" applyFont="1"/>
    <xf numFmtId="165" fontId="0" fillId="0" borderId="0" xfId="0" applyNumberFormat="1"/>
    <xf numFmtId="0" fontId="18" fillId="0" borderId="0" xfId="42"/>
    <xf numFmtId="165" fontId="16" fillId="0" borderId="0" xfId="0" applyNumberFormat="1" applyFont="1"/>
    <xf numFmtId="0" fontId="16" fillId="0" borderId="0" xfId="0" applyFont="1" applyAlignment="1">
      <alignment horizontal="right" wrapText="1"/>
    </xf>
    <xf numFmtId="166" fontId="0" fillId="0" borderId="0" xfId="0" applyNumberFormat="1"/>
    <xf numFmtId="0" fontId="0" fillId="0" borderId="0" xfId="0" applyAlignment="1">
      <alignment horizontal="center" vertical="center" wrapText="1"/>
    </xf>
    <xf numFmtId="0" fontId="0" fillId="33" borderId="0" xfId="0" applyFill="1" applyAlignment="1">
      <alignment horizontal="center" vertical="center" wrapText="1"/>
    </xf>
    <xf numFmtId="0" fontId="0" fillId="34" borderId="0" xfId="0" applyFill="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ndrew.buchsbaum@gmail.com" TargetMode="External"/><Relationship Id="rId13" Type="http://schemas.openxmlformats.org/officeDocument/2006/relationships/hyperlink" Target="mailto:townadmin@bristolvt.org" TargetMode="External"/><Relationship Id="rId3" Type="http://schemas.openxmlformats.org/officeDocument/2006/relationships/hyperlink" Target="mailto:darby@essexjunction.org" TargetMode="External"/><Relationship Id="rId7" Type="http://schemas.openxmlformats.org/officeDocument/2006/relationships/hyperlink" Target="mailto:HDurfee@norwich.vt.us" TargetMode="External"/><Relationship Id="rId12" Type="http://schemas.openxmlformats.org/officeDocument/2006/relationships/hyperlink" Target="mailto:marietomlit@comcast.net" TargetMode="External"/><Relationship Id="rId17" Type="http://schemas.openxmlformats.org/officeDocument/2006/relationships/printerSettings" Target="../printerSettings/printerSettings1.bin"/><Relationship Id="rId2" Type="http://schemas.openxmlformats.org/officeDocument/2006/relationships/hyperlink" Target="mailto:nlosch@burlingtonvt.gov" TargetMode="External"/><Relationship Id="rId16" Type="http://schemas.openxmlformats.org/officeDocument/2006/relationships/hyperlink" Target="mailto:swedc@swantonvermont.org" TargetMode="External"/><Relationship Id="rId1" Type="http://schemas.openxmlformats.org/officeDocument/2006/relationships/hyperlink" Target="mailto:rebecca.therrien@newportvrmont.org" TargetMode="External"/><Relationship Id="rId6" Type="http://schemas.openxmlformats.org/officeDocument/2006/relationships/hyperlink" Target="mailto:jschulz@northfield.vt.us" TargetMode="External"/><Relationship Id="rId11" Type="http://schemas.openxmlformats.org/officeDocument/2006/relationships/hyperlink" Target="mailto:stgeorgevtta@gmail.com" TargetMode="External"/><Relationship Id="rId5" Type="http://schemas.openxmlformats.org/officeDocument/2006/relationships/hyperlink" Target="mailto:annie@lyndonvt.org" TargetMode="External"/><Relationship Id="rId15" Type="http://schemas.openxmlformats.org/officeDocument/2006/relationships/hyperlink" Target="mailto:mbrands@townofwoodstock.org" TargetMode="External"/><Relationship Id="rId10" Type="http://schemas.openxmlformats.org/officeDocument/2006/relationships/hyperlink" Target="mailto:pconner@sburl.com" TargetMode="External"/><Relationship Id="rId4" Type="http://schemas.openxmlformats.org/officeDocument/2006/relationships/hyperlink" Target="mailto:vojmanager@townofjohnson.com" TargetMode="External"/><Relationship Id="rId9" Type="http://schemas.openxmlformats.org/officeDocument/2006/relationships/hyperlink" Target="mailto:rochesterassistant@comcast.net" TargetMode="External"/><Relationship Id="rId14" Type="http://schemas.openxmlformats.org/officeDocument/2006/relationships/hyperlink" Target="mailto:swedc@swantonvermon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3"/>
  <sheetViews>
    <sheetView tabSelected="1" topLeftCell="I13" zoomScaleNormal="100" workbookViewId="0">
      <selection activeCell="A13" sqref="A13:XFD13"/>
    </sheetView>
  </sheetViews>
  <sheetFormatPr defaultRowHeight="15" x14ac:dyDescent="0.25"/>
  <cols>
    <col min="1" max="1" width="38.85546875" style="1" customWidth="1"/>
    <col min="2" max="2" width="28.5703125" customWidth="1"/>
    <col min="3" max="3" width="20.28515625" customWidth="1"/>
    <col min="4" max="4" width="22" customWidth="1"/>
    <col min="5" max="5" width="16.7109375" customWidth="1"/>
    <col min="6" max="6" width="9.140625" style="2" customWidth="1"/>
    <col min="7" max="7" width="36.5703125" customWidth="1"/>
    <col min="8" max="8" width="13.7109375" customWidth="1"/>
    <col min="9" max="9" width="12.42578125" customWidth="1"/>
    <col min="10" max="10" width="10" customWidth="1"/>
    <col min="11" max="11" width="10.140625" customWidth="1"/>
    <col min="12" max="12" width="19.85546875" customWidth="1"/>
    <col min="13" max="13" width="90.7109375" customWidth="1"/>
    <col min="14" max="20" width="14.7109375" customWidth="1"/>
    <col min="21" max="21" width="15.5703125" style="3" customWidth="1"/>
    <col min="22" max="22" width="18" style="3" customWidth="1"/>
    <col min="23" max="23" width="16" customWidth="1"/>
    <col min="24" max="24" width="15.7109375" customWidth="1"/>
  </cols>
  <sheetData>
    <row r="1" spans="1:26" x14ac:dyDescent="0.25">
      <c r="A1" s="4" t="s">
        <v>164</v>
      </c>
      <c r="B1" s="5" t="s">
        <v>0</v>
      </c>
      <c r="C1" s="5" t="s">
        <v>1</v>
      </c>
      <c r="D1" s="5" t="s">
        <v>2</v>
      </c>
      <c r="E1" s="5" t="s">
        <v>3</v>
      </c>
      <c r="F1" s="6" t="s">
        <v>4</v>
      </c>
      <c r="G1" s="5" t="s">
        <v>5</v>
      </c>
      <c r="H1" s="5" t="s">
        <v>6</v>
      </c>
      <c r="I1" s="5" t="s">
        <v>7</v>
      </c>
      <c r="J1" s="5" t="s">
        <v>8</v>
      </c>
      <c r="K1" s="5" t="s">
        <v>9</v>
      </c>
      <c r="L1" s="5" t="s">
        <v>10</v>
      </c>
      <c r="M1" s="5" t="s">
        <v>11</v>
      </c>
      <c r="N1" s="5" t="s">
        <v>154</v>
      </c>
      <c r="O1" s="5" t="s">
        <v>155</v>
      </c>
      <c r="P1" s="5" t="s">
        <v>156</v>
      </c>
      <c r="Q1" s="5" t="s">
        <v>157</v>
      </c>
      <c r="R1" s="5" t="s">
        <v>158</v>
      </c>
      <c r="S1" s="5" t="s">
        <v>159</v>
      </c>
      <c r="T1" s="5" t="s">
        <v>160</v>
      </c>
      <c r="U1" s="7" t="s">
        <v>12</v>
      </c>
      <c r="V1" s="7" t="s">
        <v>162</v>
      </c>
      <c r="W1" s="5" t="s">
        <v>152</v>
      </c>
      <c r="X1" s="5" t="s">
        <v>161</v>
      </c>
    </row>
    <row r="2" spans="1:26" ht="147" customHeight="1" x14ac:dyDescent="0.25">
      <c r="A2" s="1" t="s">
        <v>92</v>
      </c>
      <c r="B2" t="s">
        <v>93</v>
      </c>
      <c r="C2" t="s">
        <v>94</v>
      </c>
      <c r="D2" t="s">
        <v>95</v>
      </c>
      <c r="E2" t="s">
        <v>96</v>
      </c>
      <c r="F2" s="2">
        <v>5495</v>
      </c>
      <c r="G2" s="9" t="s">
        <v>97</v>
      </c>
      <c r="H2" t="s">
        <v>121</v>
      </c>
      <c r="I2" t="s">
        <v>30</v>
      </c>
      <c r="J2">
        <v>22250296</v>
      </c>
      <c r="K2" t="s">
        <v>21</v>
      </c>
      <c r="L2" s="1" t="s">
        <v>31</v>
      </c>
      <c r="M2" s="1" t="s">
        <v>98</v>
      </c>
      <c r="N2" s="14">
        <f t="shared" ref="N2:N17" si="0">SUM(O2:T2)</f>
        <v>137</v>
      </c>
      <c r="O2" s="14">
        <v>25</v>
      </c>
      <c r="P2" s="14">
        <v>23</v>
      </c>
      <c r="Q2" s="14">
        <v>24</v>
      </c>
      <c r="R2" s="14">
        <v>23</v>
      </c>
      <c r="S2" s="14">
        <v>25</v>
      </c>
      <c r="T2" s="14">
        <v>17</v>
      </c>
      <c r="U2" s="12">
        <v>41000</v>
      </c>
      <c r="V2" s="8">
        <v>41000</v>
      </c>
      <c r="W2" s="12">
        <f t="shared" ref="W2:W17" si="1">0.5*V2</f>
        <v>20500</v>
      </c>
      <c r="X2" s="12">
        <f>W2</f>
        <v>20500</v>
      </c>
    </row>
    <row r="3" spans="1:26" ht="90" x14ac:dyDescent="0.25">
      <c r="A3" s="1" t="s">
        <v>40</v>
      </c>
      <c r="B3" t="s">
        <v>41</v>
      </c>
      <c r="C3" t="s">
        <v>42</v>
      </c>
      <c r="D3" t="s">
        <v>43</v>
      </c>
      <c r="E3" t="s">
        <v>44</v>
      </c>
      <c r="F3" s="2">
        <v>5656</v>
      </c>
      <c r="G3" s="9" t="s">
        <v>45</v>
      </c>
      <c r="H3" t="s">
        <v>114</v>
      </c>
      <c r="I3" t="s">
        <v>30</v>
      </c>
      <c r="J3">
        <v>30068022</v>
      </c>
      <c r="K3" t="s">
        <v>46</v>
      </c>
      <c r="L3" s="1" t="s">
        <v>47</v>
      </c>
      <c r="M3" s="1" t="s">
        <v>48</v>
      </c>
      <c r="N3" s="14">
        <f t="shared" si="0"/>
        <v>133</v>
      </c>
      <c r="O3" s="14">
        <v>25</v>
      </c>
      <c r="P3" s="14">
        <v>23</v>
      </c>
      <c r="Q3" s="14">
        <v>22</v>
      </c>
      <c r="R3" s="15">
        <v>18</v>
      </c>
      <c r="S3" s="14">
        <v>25</v>
      </c>
      <c r="T3" s="14">
        <v>20</v>
      </c>
      <c r="U3" s="12">
        <v>85119.61</v>
      </c>
      <c r="V3" s="8">
        <v>85100</v>
      </c>
      <c r="W3" s="12">
        <f t="shared" si="1"/>
        <v>42550</v>
      </c>
      <c r="X3" s="12">
        <f t="shared" ref="X3:X17" si="2">X2+W3</f>
        <v>63050</v>
      </c>
    </row>
    <row r="4" spans="1:26" ht="57" customHeight="1" x14ac:dyDescent="0.25">
      <c r="A4" s="1" t="s">
        <v>76</v>
      </c>
      <c r="B4" t="s">
        <v>77</v>
      </c>
      <c r="C4" t="s">
        <v>135</v>
      </c>
      <c r="D4" t="s">
        <v>78</v>
      </c>
      <c r="E4" t="s">
        <v>79</v>
      </c>
      <c r="F4" s="2">
        <v>5767</v>
      </c>
      <c r="G4" s="9" t="s">
        <v>80</v>
      </c>
      <c r="H4" t="s">
        <v>81</v>
      </c>
      <c r="I4" t="s">
        <v>20</v>
      </c>
      <c r="J4">
        <v>95524716</v>
      </c>
      <c r="K4" t="s">
        <v>21</v>
      </c>
      <c r="L4" s="1" t="s">
        <v>65</v>
      </c>
      <c r="M4" s="1" t="s">
        <v>82</v>
      </c>
      <c r="N4" s="14">
        <f t="shared" si="0"/>
        <v>126</v>
      </c>
      <c r="O4" s="14">
        <v>24</v>
      </c>
      <c r="P4" s="14">
        <v>22</v>
      </c>
      <c r="Q4" s="13">
        <v>20</v>
      </c>
      <c r="R4" s="14">
        <v>23</v>
      </c>
      <c r="S4" s="14">
        <v>20</v>
      </c>
      <c r="T4" s="14">
        <v>17</v>
      </c>
      <c r="U4" s="12">
        <v>49800</v>
      </c>
      <c r="V4" s="8">
        <v>49800</v>
      </c>
      <c r="W4" s="12">
        <f t="shared" si="1"/>
        <v>24900</v>
      </c>
      <c r="X4" s="12">
        <f t="shared" si="2"/>
        <v>87950</v>
      </c>
    </row>
    <row r="5" spans="1:26" ht="45" x14ac:dyDescent="0.25">
      <c r="A5" s="1" t="s">
        <v>124</v>
      </c>
      <c r="B5" t="s">
        <v>125</v>
      </c>
      <c r="C5" t="s">
        <v>126</v>
      </c>
      <c r="D5" t="s">
        <v>127</v>
      </c>
      <c r="E5" t="s">
        <v>128</v>
      </c>
      <c r="F5" s="2">
        <v>5488</v>
      </c>
      <c r="G5" s="9" t="s">
        <v>129</v>
      </c>
      <c r="H5" t="s">
        <v>130</v>
      </c>
      <c r="I5" t="s">
        <v>30</v>
      </c>
      <c r="J5">
        <v>883214715</v>
      </c>
      <c r="K5" t="s">
        <v>46</v>
      </c>
      <c r="L5" s="1" t="s">
        <v>91</v>
      </c>
      <c r="M5" s="1" t="s">
        <v>131</v>
      </c>
      <c r="N5" s="14">
        <f t="shared" si="0"/>
        <v>121</v>
      </c>
      <c r="O5" s="13">
        <v>20</v>
      </c>
      <c r="P5" s="13">
        <v>19</v>
      </c>
      <c r="Q5" s="13">
        <v>20</v>
      </c>
      <c r="R5" s="13">
        <v>20</v>
      </c>
      <c r="S5" s="14">
        <v>25</v>
      </c>
      <c r="T5" s="14">
        <v>17</v>
      </c>
      <c r="U5" s="12">
        <v>14908</v>
      </c>
      <c r="V5" s="8">
        <v>14900</v>
      </c>
      <c r="W5" s="12">
        <f t="shared" si="1"/>
        <v>7450</v>
      </c>
      <c r="X5" s="12">
        <f t="shared" si="2"/>
        <v>95400</v>
      </c>
    </row>
    <row r="6" spans="1:26" ht="45" x14ac:dyDescent="0.25">
      <c r="A6" s="1" t="s">
        <v>99</v>
      </c>
      <c r="B6" t="s">
        <v>100</v>
      </c>
      <c r="C6" t="s">
        <v>101</v>
      </c>
      <c r="D6" t="s">
        <v>102</v>
      </c>
      <c r="E6" t="s">
        <v>103</v>
      </c>
      <c r="F6" s="2">
        <v>5252</v>
      </c>
      <c r="G6" s="9" t="s">
        <v>104</v>
      </c>
      <c r="H6" t="s">
        <v>122</v>
      </c>
      <c r="I6" t="s">
        <v>30</v>
      </c>
      <c r="J6">
        <v>27424860</v>
      </c>
      <c r="K6" t="s">
        <v>21</v>
      </c>
      <c r="L6" s="1" t="s">
        <v>74</v>
      </c>
      <c r="M6" s="1" t="s">
        <v>105</v>
      </c>
      <c r="N6" s="13">
        <f t="shared" si="0"/>
        <v>119</v>
      </c>
      <c r="O6" s="14">
        <v>23</v>
      </c>
      <c r="P6" s="13">
        <v>19</v>
      </c>
      <c r="Q6" s="13">
        <v>19</v>
      </c>
      <c r="R6" s="13">
        <v>21</v>
      </c>
      <c r="S6" s="13">
        <v>20</v>
      </c>
      <c r="T6" s="13">
        <v>17</v>
      </c>
      <c r="U6" s="12">
        <v>62019.39</v>
      </c>
      <c r="V6" s="8">
        <v>62000</v>
      </c>
      <c r="W6" s="12">
        <f t="shared" si="1"/>
        <v>31000</v>
      </c>
      <c r="X6" s="12">
        <f t="shared" si="2"/>
        <v>126400</v>
      </c>
    </row>
    <row r="7" spans="1:26" ht="85.5" customHeight="1" x14ac:dyDescent="0.25">
      <c r="A7" s="1" t="s">
        <v>67</v>
      </c>
      <c r="B7" t="s">
        <v>68</v>
      </c>
      <c r="C7" t="s">
        <v>69</v>
      </c>
      <c r="D7" t="s">
        <v>70</v>
      </c>
      <c r="E7" t="s">
        <v>71</v>
      </c>
      <c r="F7" s="2">
        <v>5210</v>
      </c>
      <c r="G7" s="9" t="s">
        <v>72</v>
      </c>
      <c r="H7" t="s">
        <v>119</v>
      </c>
      <c r="I7" t="s">
        <v>73</v>
      </c>
      <c r="K7" t="s">
        <v>21</v>
      </c>
      <c r="L7" s="1" t="s">
        <v>74</v>
      </c>
      <c r="M7" s="1" t="s">
        <v>75</v>
      </c>
      <c r="N7" s="13">
        <f t="shared" si="0"/>
        <v>115</v>
      </c>
      <c r="O7" s="13">
        <v>21</v>
      </c>
      <c r="P7" s="13">
        <v>20</v>
      </c>
      <c r="Q7" s="13">
        <v>17</v>
      </c>
      <c r="R7" s="14">
        <v>22</v>
      </c>
      <c r="S7" s="13">
        <v>20</v>
      </c>
      <c r="T7" s="13">
        <v>15</v>
      </c>
      <c r="U7" s="12">
        <v>58800</v>
      </c>
      <c r="V7" s="8">
        <v>58800</v>
      </c>
      <c r="W7" s="12">
        <f t="shared" si="1"/>
        <v>29400</v>
      </c>
      <c r="X7" s="12">
        <f t="shared" si="2"/>
        <v>155800</v>
      </c>
    </row>
    <row r="8" spans="1:26" ht="108.75" customHeight="1" x14ac:dyDescent="0.25">
      <c r="A8" s="1" t="s">
        <v>33</v>
      </c>
      <c r="B8" t="s">
        <v>34</v>
      </c>
      <c r="C8" t="s">
        <v>35</v>
      </c>
      <c r="D8" t="s">
        <v>36</v>
      </c>
      <c r="E8" t="s">
        <v>37</v>
      </c>
      <c r="F8" s="2">
        <v>5452</v>
      </c>
      <c r="G8" s="9" t="s">
        <v>38</v>
      </c>
      <c r="H8" t="s">
        <v>115</v>
      </c>
      <c r="I8" t="s">
        <v>20</v>
      </c>
      <c r="J8">
        <v>144372930</v>
      </c>
      <c r="K8" t="s">
        <v>21</v>
      </c>
      <c r="L8" s="1" t="s">
        <v>31</v>
      </c>
      <c r="M8" s="1" t="s">
        <v>39</v>
      </c>
      <c r="N8" s="13">
        <f t="shared" si="0"/>
        <v>114</v>
      </c>
      <c r="O8" s="13">
        <v>19</v>
      </c>
      <c r="P8" s="14">
        <v>22</v>
      </c>
      <c r="Q8" s="15">
        <v>15</v>
      </c>
      <c r="R8" s="13">
        <v>21</v>
      </c>
      <c r="S8" s="13">
        <v>20</v>
      </c>
      <c r="T8" s="13">
        <v>17</v>
      </c>
      <c r="U8" s="12">
        <v>17210.099999999999</v>
      </c>
      <c r="V8" s="8">
        <v>17200</v>
      </c>
      <c r="W8" s="12">
        <f t="shared" si="1"/>
        <v>8600</v>
      </c>
      <c r="X8" s="12">
        <f t="shared" si="2"/>
        <v>164400</v>
      </c>
    </row>
    <row r="9" spans="1:26" ht="105" x14ac:dyDescent="0.25">
      <c r="A9" s="1" t="s">
        <v>60</v>
      </c>
      <c r="B9" t="s">
        <v>61</v>
      </c>
      <c r="C9" t="s">
        <v>136</v>
      </c>
      <c r="D9" t="s">
        <v>62</v>
      </c>
      <c r="E9" t="s">
        <v>63</v>
      </c>
      <c r="F9" s="2">
        <v>5055</v>
      </c>
      <c r="G9" s="9" t="s">
        <v>64</v>
      </c>
      <c r="H9" t="s">
        <v>118</v>
      </c>
      <c r="I9" t="s">
        <v>20</v>
      </c>
      <c r="J9">
        <v>42743021</v>
      </c>
      <c r="K9" t="s">
        <v>21</v>
      </c>
      <c r="L9" s="1" t="s">
        <v>65</v>
      </c>
      <c r="M9" s="1" t="s">
        <v>66</v>
      </c>
      <c r="N9" s="13">
        <f t="shared" si="0"/>
        <v>113</v>
      </c>
      <c r="O9" s="13">
        <v>22</v>
      </c>
      <c r="P9" s="13">
        <v>19</v>
      </c>
      <c r="Q9" s="15">
        <v>15</v>
      </c>
      <c r="R9" s="13">
        <v>22</v>
      </c>
      <c r="S9" s="13">
        <v>20</v>
      </c>
      <c r="T9" s="13">
        <v>15</v>
      </c>
      <c r="U9" s="12">
        <v>16000</v>
      </c>
      <c r="V9" s="8">
        <v>16000</v>
      </c>
      <c r="W9" s="12">
        <f t="shared" si="1"/>
        <v>8000</v>
      </c>
      <c r="X9" s="12">
        <f t="shared" si="2"/>
        <v>172400</v>
      </c>
    </row>
    <row r="10" spans="1:26" ht="84" customHeight="1" x14ac:dyDescent="0.25">
      <c r="A10" s="1" t="s">
        <v>139</v>
      </c>
      <c r="B10" t="s">
        <v>138</v>
      </c>
      <c r="C10" t="s">
        <v>137</v>
      </c>
      <c r="D10" t="s">
        <v>49</v>
      </c>
      <c r="E10" t="s">
        <v>140</v>
      </c>
      <c r="F10" s="2">
        <v>5851</v>
      </c>
      <c r="G10" s="9" t="s">
        <v>50</v>
      </c>
      <c r="H10" t="s">
        <v>113</v>
      </c>
      <c r="I10" t="s">
        <v>30</v>
      </c>
      <c r="J10">
        <v>64437163</v>
      </c>
      <c r="K10" t="s">
        <v>46</v>
      </c>
      <c r="L10" s="1" t="s">
        <v>51</v>
      </c>
      <c r="M10" s="1" t="s">
        <v>52</v>
      </c>
      <c r="N10" s="13">
        <f t="shared" si="0"/>
        <v>112</v>
      </c>
      <c r="O10" s="13">
        <v>20</v>
      </c>
      <c r="P10" s="13">
        <v>20</v>
      </c>
      <c r="Q10" s="13">
        <v>17</v>
      </c>
      <c r="R10" s="13">
        <v>20</v>
      </c>
      <c r="S10" s="13">
        <v>20</v>
      </c>
      <c r="T10" s="13">
        <v>15</v>
      </c>
      <c r="U10" s="12">
        <v>28000</v>
      </c>
      <c r="V10" s="8">
        <v>28000</v>
      </c>
      <c r="W10" s="12">
        <f t="shared" si="1"/>
        <v>14000</v>
      </c>
      <c r="X10" s="12">
        <f t="shared" si="2"/>
        <v>186400</v>
      </c>
      <c r="Z10" t="s">
        <v>163</v>
      </c>
    </row>
    <row r="11" spans="1:26" ht="30" x14ac:dyDescent="0.25">
      <c r="A11" s="1" t="s">
        <v>24</v>
      </c>
      <c r="B11" s="1" t="s">
        <v>25</v>
      </c>
      <c r="C11" t="s">
        <v>26</v>
      </c>
      <c r="D11" t="s">
        <v>27</v>
      </c>
      <c r="E11" t="s">
        <v>28</v>
      </c>
      <c r="F11" s="2">
        <v>5401</v>
      </c>
      <c r="G11" s="9" t="s">
        <v>29</v>
      </c>
      <c r="H11" t="s">
        <v>116</v>
      </c>
      <c r="I11" t="s">
        <v>30</v>
      </c>
      <c r="J11">
        <v>603299272</v>
      </c>
      <c r="K11" t="s">
        <v>21</v>
      </c>
      <c r="L11" s="1" t="s">
        <v>31</v>
      </c>
      <c r="M11" s="1" t="s">
        <v>32</v>
      </c>
      <c r="N11" s="13">
        <f t="shared" si="0"/>
        <v>108</v>
      </c>
      <c r="O11" s="13">
        <v>20</v>
      </c>
      <c r="P11" s="13">
        <v>18</v>
      </c>
      <c r="Q11" s="14">
        <v>24</v>
      </c>
      <c r="R11" s="13">
        <v>21</v>
      </c>
      <c r="S11" s="15">
        <v>10</v>
      </c>
      <c r="T11" s="13">
        <v>15</v>
      </c>
      <c r="U11" s="12">
        <v>131700</v>
      </c>
      <c r="V11" s="8">
        <v>131700</v>
      </c>
      <c r="W11" s="12">
        <f t="shared" si="1"/>
        <v>65850</v>
      </c>
      <c r="X11" s="12">
        <f t="shared" si="2"/>
        <v>252250</v>
      </c>
    </row>
    <row r="12" spans="1:26" ht="60" x14ac:dyDescent="0.25">
      <c r="A12" s="1" t="s">
        <v>132</v>
      </c>
      <c r="B12" t="s">
        <v>133</v>
      </c>
      <c r="C12" t="s">
        <v>134</v>
      </c>
      <c r="D12" t="s">
        <v>141</v>
      </c>
      <c r="E12" t="s">
        <v>142</v>
      </c>
      <c r="F12" s="2">
        <v>5091</v>
      </c>
      <c r="G12" s="9" t="s">
        <v>143</v>
      </c>
      <c r="H12" t="s">
        <v>144</v>
      </c>
      <c r="I12" t="s">
        <v>20</v>
      </c>
      <c r="J12">
        <v>48572804</v>
      </c>
      <c r="K12" t="s">
        <v>21</v>
      </c>
      <c r="L12" s="1" t="s">
        <v>65</v>
      </c>
      <c r="M12" s="1" t="s">
        <v>145</v>
      </c>
      <c r="N12" s="13">
        <f t="shared" si="0"/>
        <v>108</v>
      </c>
      <c r="O12" s="13">
        <v>18</v>
      </c>
      <c r="P12" s="13">
        <v>22</v>
      </c>
      <c r="Q12" s="13">
        <v>16</v>
      </c>
      <c r="R12" s="15">
        <v>17</v>
      </c>
      <c r="S12" s="13">
        <v>20</v>
      </c>
      <c r="T12" s="15">
        <v>15</v>
      </c>
      <c r="U12" s="12">
        <v>2906</v>
      </c>
      <c r="V12" s="8">
        <v>2900</v>
      </c>
      <c r="W12" s="12">
        <f t="shared" si="1"/>
        <v>1450</v>
      </c>
      <c r="X12" s="12">
        <f t="shared" si="2"/>
        <v>253700</v>
      </c>
    </row>
    <row r="13" spans="1:26" ht="105" x14ac:dyDescent="0.25">
      <c r="A13" s="1" t="s">
        <v>53</v>
      </c>
      <c r="B13" t="s">
        <v>54</v>
      </c>
      <c r="C13" t="s">
        <v>55</v>
      </c>
      <c r="D13" t="s">
        <v>56</v>
      </c>
      <c r="E13" t="s">
        <v>57</v>
      </c>
      <c r="F13" s="2">
        <v>5663</v>
      </c>
      <c r="G13" s="9" t="s">
        <v>58</v>
      </c>
      <c r="H13" t="s">
        <v>117</v>
      </c>
      <c r="I13" t="s">
        <v>20</v>
      </c>
      <c r="J13">
        <v>36120046</v>
      </c>
      <c r="K13" t="s">
        <v>21</v>
      </c>
      <c r="L13" s="1" t="s">
        <v>59</v>
      </c>
      <c r="M13" s="1" t="s">
        <v>151</v>
      </c>
      <c r="N13" s="15">
        <f t="shared" si="0"/>
        <v>108</v>
      </c>
      <c r="O13" s="13">
        <v>22</v>
      </c>
      <c r="P13" s="13">
        <v>19</v>
      </c>
      <c r="Q13" s="13">
        <v>18</v>
      </c>
      <c r="R13" s="13">
        <v>19</v>
      </c>
      <c r="S13" s="15">
        <v>15</v>
      </c>
      <c r="T13" s="15">
        <v>15</v>
      </c>
      <c r="U13" s="12">
        <v>194400</v>
      </c>
      <c r="V13" s="8">
        <v>194400</v>
      </c>
      <c r="W13" s="12">
        <f t="shared" si="1"/>
        <v>97200</v>
      </c>
      <c r="X13" s="12">
        <f t="shared" si="2"/>
        <v>350900</v>
      </c>
    </row>
    <row r="14" spans="1:26" ht="105" x14ac:dyDescent="0.25">
      <c r="A14" s="1" t="s">
        <v>83</v>
      </c>
      <c r="B14" t="s">
        <v>84</v>
      </c>
      <c r="C14" t="s">
        <v>85</v>
      </c>
      <c r="D14" t="s">
        <v>86</v>
      </c>
      <c r="E14" t="s">
        <v>87</v>
      </c>
      <c r="F14" s="2">
        <v>5403</v>
      </c>
      <c r="G14" s="9" t="s">
        <v>88</v>
      </c>
      <c r="H14" t="s">
        <v>120</v>
      </c>
      <c r="I14" t="s">
        <v>30</v>
      </c>
      <c r="J14">
        <v>19506690</v>
      </c>
      <c r="K14" t="s">
        <v>21</v>
      </c>
      <c r="L14" s="1" t="s">
        <v>31</v>
      </c>
      <c r="M14" s="1" t="s">
        <v>89</v>
      </c>
      <c r="N14" s="13">
        <f t="shared" si="0"/>
        <v>104</v>
      </c>
      <c r="O14" s="15">
        <v>18</v>
      </c>
      <c r="P14" s="15">
        <v>11</v>
      </c>
      <c r="Q14" s="14">
        <v>22</v>
      </c>
      <c r="R14" s="14">
        <v>23</v>
      </c>
      <c r="S14" s="13">
        <v>15</v>
      </c>
      <c r="T14" s="15">
        <v>15</v>
      </c>
      <c r="U14" s="12">
        <v>48000</v>
      </c>
      <c r="V14" s="8">
        <v>48000</v>
      </c>
      <c r="W14" s="12">
        <f t="shared" si="1"/>
        <v>24000</v>
      </c>
      <c r="X14" s="12">
        <f t="shared" si="2"/>
        <v>374900</v>
      </c>
    </row>
    <row r="15" spans="1:26" ht="60" x14ac:dyDescent="0.25">
      <c r="A15" s="1" t="s">
        <v>13</v>
      </c>
      <c r="B15" t="s">
        <v>14</v>
      </c>
      <c r="C15" t="s">
        <v>15</v>
      </c>
      <c r="D15" t="s">
        <v>16</v>
      </c>
      <c r="E15" t="s">
        <v>17</v>
      </c>
      <c r="F15" s="2">
        <v>5443</v>
      </c>
      <c r="G15" s="9" t="s">
        <v>18</v>
      </c>
      <c r="H15" t="s">
        <v>19</v>
      </c>
      <c r="I15" t="s">
        <v>20</v>
      </c>
      <c r="J15">
        <v>805663796</v>
      </c>
      <c r="K15" t="s">
        <v>21</v>
      </c>
      <c r="L15" s="1" t="s">
        <v>22</v>
      </c>
      <c r="M15" s="1" t="s">
        <v>23</v>
      </c>
      <c r="N15" s="15">
        <f t="shared" si="0"/>
        <v>96</v>
      </c>
      <c r="O15" s="15">
        <v>17</v>
      </c>
      <c r="P15" s="15">
        <v>10</v>
      </c>
      <c r="Q15" s="13">
        <v>19</v>
      </c>
      <c r="R15" s="13">
        <v>20</v>
      </c>
      <c r="S15" s="13">
        <v>15</v>
      </c>
      <c r="T15" s="15">
        <v>15</v>
      </c>
      <c r="U15" s="12">
        <v>181707</v>
      </c>
      <c r="V15" s="8">
        <v>181700</v>
      </c>
      <c r="W15" s="12">
        <f t="shared" si="1"/>
        <v>90850</v>
      </c>
      <c r="X15" s="12">
        <f t="shared" si="2"/>
        <v>465750</v>
      </c>
    </row>
    <row r="16" spans="1:26" ht="60" x14ac:dyDescent="0.25">
      <c r="A16" s="1" t="s">
        <v>146</v>
      </c>
      <c r="B16" t="s">
        <v>147</v>
      </c>
      <c r="C16" t="s">
        <v>126</v>
      </c>
      <c r="D16" t="s">
        <v>148</v>
      </c>
      <c r="E16" t="s">
        <v>90</v>
      </c>
      <c r="F16" s="2">
        <v>5478</v>
      </c>
      <c r="G16" s="9" t="s">
        <v>129</v>
      </c>
      <c r="H16" t="s">
        <v>130</v>
      </c>
      <c r="I16" t="s">
        <v>30</v>
      </c>
      <c r="J16">
        <v>968841192</v>
      </c>
      <c r="K16" t="s">
        <v>21</v>
      </c>
      <c r="L16" s="1" t="s">
        <v>91</v>
      </c>
      <c r="M16" s="1" t="s">
        <v>149</v>
      </c>
      <c r="N16" s="15">
        <f t="shared" si="0"/>
        <v>94</v>
      </c>
      <c r="O16" s="15">
        <v>18</v>
      </c>
      <c r="P16" s="15">
        <v>16</v>
      </c>
      <c r="Q16" s="15">
        <v>15</v>
      </c>
      <c r="R16" s="15">
        <v>18</v>
      </c>
      <c r="S16" s="15">
        <v>10</v>
      </c>
      <c r="T16" s="13">
        <v>17</v>
      </c>
      <c r="U16" s="12">
        <v>95592</v>
      </c>
      <c r="V16" s="8">
        <v>95500</v>
      </c>
      <c r="W16" s="12">
        <f t="shared" si="1"/>
        <v>47750</v>
      </c>
      <c r="X16" s="12">
        <f t="shared" si="2"/>
        <v>513500</v>
      </c>
    </row>
    <row r="17" spans="1:24" ht="75" x14ac:dyDescent="0.25">
      <c r="A17" s="1" t="s">
        <v>111</v>
      </c>
      <c r="B17" t="s">
        <v>106</v>
      </c>
      <c r="C17" t="s">
        <v>107</v>
      </c>
      <c r="D17" t="s">
        <v>108</v>
      </c>
      <c r="E17" t="s">
        <v>109</v>
      </c>
      <c r="F17" s="2">
        <v>5855</v>
      </c>
      <c r="G17" s="9" t="s">
        <v>110</v>
      </c>
      <c r="H17" t="s">
        <v>112</v>
      </c>
      <c r="I17" t="s">
        <v>20</v>
      </c>
      <c r="J17">
        <v>23719354</v>
      </c>
      <c r="K17" t="s">
        <v>21</v>
      </c>
      <c r="L17" s="1" t="s">
        <v>51</v>
      </c>
      <c r="M17" s="1" t="s">
        <v>123</v>
      </c>
      <c r="N17" s="15">
        <f t="shared" si="0"/>
        <v>16</v>
      </c>
      <c r="O17" s="15">
        <v>0</v>
      </c>
      <c r="P17" s="15">
        <v>9</v>
      </c>
      <c r="Q17" s="15">
        <v>0</v>
      </c>
      <c r="R17" s="15">
        <v>0</v>
      </c>
      <c r="S17" s="15">
        <v>5</v>
      </c>
      <c r="T17" s="13">
        <v>2</v>
      </c>
      <c r="U17" s="12">
        <v>30000</v>
      </c>
      <c r="V17" s="8">
        <v>30000</v>
      </c>
      <c r="W17" s="12">
        <f t="shared" si="1"/>
        <v>15000</v>
      </c>
      <c r="X17" s="12">
        <f t="shared" si="2"/>
        <v>528500</v>
      </c>
    </row>
    <row r="18" spans="1:24" x14ac:dyDescent="0.25">
      <c r="M18" s="11" t="s">
        <v>150</v>
      </c>
      <c r="N18" s="11"/>
      <c r="O18" s="11"/>
      <c r="P18" s="11"/>
      <c r="Q18" s="11"/>
      <c r="R18" s="11"/>
      <c r="S18" s="11"/>
      <c r="U18" s="10">
        <f>SUM(U1:U17)</f>
        <v>1057162.1000000001</v>
      </c>
      <c r="V18" s="10">
        <f>SUM(V1:V17)</f>
        <v>1057000</v>
      </c>
      <c r="W18" s="10">
        <f>SUM(W1:W17)</f>
        <v>528500</v>
      </c>
      <c r="X18" s="5" t="s">
        <v>153</v>
      </c>
    </row>
    <row r="19" spans="1:24" x14ac:dyDescent="0.25">
      <c r="M19" s="1"/>
      <c r="N19" s="1"/>
      <c r="O19" s="1"/>
      <c r="P19" s="1"/>
      <c r="Q19" s="1"/>
      <c r="R19" s="1"/>
      <c r="S19" s="1"/>
      <c r="T19" s="1"/>
      <c r="U19" s="8"/>
      <c r="V19" s="8"/>
    </row>
    <row r="20" spans="1:24" x14ac:dyDescent="0.25">
      <c r="M20" s="1"/>
      <c r="N20" s="1"/>
      <c r="O20" s="1"/>
      <c r="P20" s="1"/>
      <c r="Q20" s="1"/>
      <c r="R20" s="1"/>
      <c r="S20" s="1"/>
      <c r="T20" s="1"/>
      <c r="U20" s="8"/>
      <c r="V20" s="8"/>
    </row>
    <row r="21" spans="1:24" x14ac:dyDescent="0.25">
      <c r="M21" s="1"/>
      <c r="N21" s="1"/>
      <c r="O21" s="1"/>
      <c r="P21" s="1"/>
      <c r="Q21" s="1"/>
      <c r="R21" s="1"/>
      <c r="S21" s="1"/>
      <c r="T21" s="1"/>
      <c r="U21" s="8"/>
      <c r="V21" s="8"/>
    </row>
    <row r="22" spans="1:24" x14ac:dyDescent="0.25">
      <c r="M22" s="1"/>
      <c r="N22" s="1"/>
      <c r="O22" s="1"/>
      <c r="P22" s="1"/>
      <c r="Q22" s="1"/>
      <c r="R22" s="1"/>
      <c r="S22" s="1"/>
      <c r="T22" s="1"/>
      <c r="U22" s="8"/>
      <c r="V22" s="8"/>
    </row>
    <row r="23" spans="1:24" x14ac:dyDescent="0.25">
      <c r="U23" s="8"/>
      <c r="V23" s="8"/>
    </row>
    <row r="24" spans="1:24" x14ac:dyDescent="0.25">
      <c r="M24" s="1"/>
      <c r="N24" s="1"/>
      <c r="O24" s="1"/>
      <c r="P24" s="1"/>
      <c r="Q24" s="1"/>
      <c r="R24" s="1"/>
      <c r="S24" s="1"/>
      <c r="T24" s="1"/>
      <c r="U24" s="8"/>
      <c r="V24" s="8"/>
    </row>
    <row r="25" spans="1:24" x14ac:dyDescent="0.25">
      <c r="M25" s="1"/>
      <c r="N25" s="1"/>
      <c r="O25" s="1"/>
      <c r="P25" s="1"/>
      <c r="Q25" s="1"/>
      <c r="R25" s="1"/>
      <c r="S25" s="1"/>
      <c r="T25" s="1"/>
      <c r="U25" s="8"/>
      <c r="V25" s="8"/>
    </row>
    <row r="26" spans="1:24" x14ac:dyDescent="0.25">
      <c r="M26" s="1"/>
      <c r="N26" s="1"/>
      <c r="O26" s="1"/>
      <c r="P26" s="1"/>
      <c r="Q26" s="1"/>
      <c r="R26" s="1"/>
      <c r="S26" s="1"/>
      <c r="T26" s="1"/>
      <c r="U26" s="8"/>
      <c r="V26" s="8"/>
    </row>
    <row r="27" spans="1:24" x14ac:dyDescent="0.25">
      <c r="M27" s="1"/>
      <c r="N27" s="1"/>
      <c r="O27" s="1"/>
      <c r="P27" s="1"/>
      <c r="Q27" s="1"/>
      <c r="R27" s="1"/>
      <c r="S27" s="1"/>
      <c r="T27" s="1"/>
      <c r="U27" s="8"/>
      <c r="V27" s="8"/>
    </row>
    <row r="28" spans="1:24" x14ac:dyDescent="0.25">
      <c r="M28" s="1"/>
      <c r="N28" s="1"/>
      <c r="O28" s="1"/>
      <c r="P28" s="1"/>
      <c r="Q28" s="1"/>
      <c r="R28" s="1"/>
      <c r="S28" s="1"/>
      <c r="T28" s="1"/>
      <c r="U28" s="8"/>
      <c r="V28" s="8"/>
    </row>
    <row r="29" spans="1:24" x14ac:dyDescent="0.25">
      <c r="M29" s="1"/>
      <c r="N29" s="1"/>
      <c r="O29" s="1"/>
      <c r="P29" s="1"/>
      <c r="Q29" s="1"/>
      <c r="R29" s="1"/>
      <c r="S29" s="1"/>
      <c r="T29" s="1"/>
      <c r="U29" s="8"/>
      <c r="V29" s="8"/>
    </row>
    <row r="30" spans="1:24" x14ac:dyDescent="0.25">
      <c r="M30" s="1"/>
      <c r="N30" s="1"/>
      <c r="O30" s="1"/>
      <c r="P30" s="1"/>
      <c r="Q30" s="1"/>
      <c r="R30" s="1"/>
      <c r="S30" s="1"/>
      <c r="T30" s="1"/>
      <c r="U30" s="8"/>
      <c r="V30" s="8"/>
    </row>
    <row r="31" spans="1:24" x14ac:dyDescent="0.25">
      <c r="M31" s="1"/>
      <c r="N31" s="1"/>
      <c r="O31" s="1"/>
      <c r="P31" s="1"/>
      <c r="Q31" s="1"/>
      <c r="R31" s="1"/>
      <c r="S31" s="1"/>
      <c r="T31" s="1"/>
      <c r="U31" s="8"/>
      <c r="V31" s="8"/>
    </row>
    <row r="32" spans="1:24" x14ac:dyDescent="0.25">
      <c r="M32" s="1"/>
      <c r="N32" s="1"/>
      <c r="O32" s="1"/>
      <c r="P32" s="1"/>
      <c r="Q32" s="1"/>
      <c r="R32" s="1"/>
      <c r="S32" s="1"/>
      <c r="T32" s="1"/>
      <c r="U32" s="8"/>
      <c r="V32" s="8"/>
    </row>
    <row r="33" spans="13:22" x14ac:dyDescent="0.25">
      <c r="M33" s="1"/>
      <c r="N33" s="1"/>
      <c r="O33" s="1"/>
      <c r="P33" s="1"/>
      <c r="Q33" s="1"/>
      <c r="R33" s="1"/>
      <c r="S33" s="1"/>
      <c r="T33" s="1"/>
      <c r="U33" s="8"/>
      <c r="V33" s="8"/>
    </row>
    <row r="34" spans="13:22" x14ac:dyDescent="0.25">
      <c r="M34" s="1"/>
      <c r="N34" s="1"/>
      <c r="O34" s="1"/>
      <c r="P34" s="1"/>
      <c r="Q34" s="1"/>
      <c r="R34" s="1"/>
      <c r="S34" s="1"/>
      <c r="T34" s="1"/>
      <c r="U34" s="8"/>
      <c r="V34" s="8"/>
    </row>
    <row r="35" spans="13:22" x14ac:dyDescent="0.25">
      <c r="M35" s="1"/>
      <c r="N35" s="1"/>
      <c r="O35" s="1"/>
      <c r="P35" s="1"/>
      <c r="Q35" s="1"/>
      <c r="R35" s="1"/>
      <c r="S35" s="1"/>
      <c r="T35" s="1"/>
      <c r="U35" s="8"/>
      <c r="V35" s="8"/>
    </row>
    <row r="36" spans="13:22" x14ac:dyDescent="0.25">
      <c r="M36" s="1"/>
      <c r="N36" s="1"/>
      <c r="O36" s="1"/>
      <c r="P36" s="1"/>
      <c r="Q36" s="1"/>
      <c r="R36" s="1"/>
      <c r="S36" s="1"/>
      <c r="T36" s="1"/>
      <c r="U36" s="8"/>
      <c r="V36" s="8"/>
    </row>
    <row r="37" spans="13:22" x14ac:dyDescent="0.25">
      <c r="M37" s="1"/>
      <c r="N37" s="1"/>
      <c r="O37" s="1"/>
      <c r="P37" s="1"/>
      <c r="Q37" s="1"/>
      <c r="R37" s="1"/>
      <c r="S37" s="1"/>
      <c r="T37" s="1"/>
      <c r="U37" s="8"/>
      <c r="V37" s="8"/>
    </row>
    <row r="38" spans="13:22" x14ac:dyDescent="0.25">
      <c r="M38" s="1"/>
      <c r="N38" s="1"/>
      <c r="O38" s="1"/>
      <c r="P38" s="1"/>
      <c r="Q38" s="1"/>
      <c r="R38" s="1"/>
      <c r="S38" s="1"/>
      <c r="T38" s="1"/>
    </row>
    <row r="39" spans="13:22" x14ac:dyDescent="0.25">
      <c r="M39" s="1"/>
      <c r="N39" s="1"/>
      <c r="O39" s="1"/>
      <c r="P39" s="1"/>
      <c r="Q39" s="1"/>
      <c r="R39" s="1"/>
      <c r="S39" s="1"/>
      <c r="T39" s="1"/>
    </row>
    <row r="40" spans="13:22" x14ac:dyDescent="0.25">
      <c r="M40" s="1"/>
      <c r="N40" s="1"/>
      <c r="O40" s="1"/>
      <c r="P40" s="1"/>
      <c r="Q40" s="1"/>
      <c r="R40" s="1"/>
      <c r="S40" s="1"/>
      <c r="T40" s="1"/>
    </row>
    <row r="41" spans="13:22" x14ac:dyDescent="0.25">
      <c r="M41" s="1"/>
      <c r="N41" s="1"/>
      <c r="O41" s="1"/>
      <c r="P41" s="1"/>
      <c r="Q41" s="1"/>
      <c r="R41" s="1"/>
      <c r="S41" s="1"/>
      <c r="T41" s="1"/>
    </row>
    <row r="42" spans="13:22" x14ac:dyDescent="0.25">
      <c r="M42" s="1"/>
      <c r="N42" s="1"/>
      <c r="O42" s="1"/>
      <c r="P42" s="1"/>
      <c r="Q42" s="1"/>
      <c r="R42" s="1"/>
      <c r="S42" s="1"/>
      <c r="T42" s="1"/>
    </row>
    <row r="43" spans="13:22" x14ac:dyDescent="0.25">
      <c r="M43" s="1"/>
      <c r="N43" s="1"/>
      <c r="O43" s="1"/>
      <c r="P43" s="1"/>
      <c r="Q43" s="1"/>
      <c r="R43" s="1"/>
      <c r="S43" s="1"/>
      <c r="T43" s="1"/>
    </row>
    <row r="44" spans="13:22" x14ac:dyDescent="0.25">
      <c r="M44" s="1"/>
      <c r="N44" s="1"/>
      <c r="O44" s="1"/>
      <c r="P44" s="1"/>
      <c r="Q44" s="1"/>
      <c r="R44" s="1"/>
      <c r="S44" s="1"/>
      <c r="T44" s="1"/>
    </row>
    <row r="45" spans="13:22" x14ac:dyDescent="0.25">
      <c r="M45" s="1"/>
      <c r="N45" s="1"/>
      <c r="O45" s="1"/>
      <c r="P45" s="1"/>
      <c r="Q45" s="1"/>
      <c r="R45" s="1"/>
      <c r="S45" s="1"/>
      <c r="T45" s="1"/>
    </row>
    <row r="46" spans="13:22" x14ac:dyDescent="0.25">
      <c r="M46" s="1"/>
      <c r="N46" s="1"/>
      <c r="O46" s="1"/>
      <c r="P46" s="1"/>
      <c r="Q46" s="1"/>
      <c r="R46" s="1"/>
      <c r="S46" s="1"/>
      <c r="T46" s="1"/>
    </row>
    <row r="47" spans="13:22" x14ac:dyDescent="0.25">
      <c r="M47" s="1"/>
      <c r="N47" s="1"/>
      <c r="O47" s="1"/>
      <c r="P47" s="1"/>
      <c r="Q47" s="1"/>
      <c r="R47" s="1"/>
      <c r="S47" s="1"/>
      <c r="T47" s="1"/>
    </row>
    <row r="48" spans="13:22" x14ac:dyDescent="0.25">
      <c r="M48" s="1"/>
      <c r="N48" s="1"/>
      <c r="O48" s="1"/>
      <c r="P48" s="1"/>
      <c r="Q48" s="1"/>
      <c r="R48" s="1"/>
      <c r="S48" s="1"/>
      <c r="T48" s="1"/>
    </row>
    <row r="49" spans="13:20" x14ac:dyDescent="0.25">
      <c r="M49" s="1"/>
      <c r="N49" s="1"/>
      <c r="O49" s="1"/>
      <c r="P49" s="1"/>
      <c r="Q49" s="1"/>
      <c r="R49" s="1"/>
      <c r="S49" s="1"/>
      <c r="T49" s="1"/>
    </row>
    <row r="50" spans="13:20" x14ac:dyDescent="0.25">
      <c r="M50" s="1"/>
      <c r="N50" s="1"/>
      <c r="O50" s="1"/>
      <c r="P50" s="1"/>
      <c r="Q50" s="1"/>
      <c r="R50" s="1"/>
      <c r="S50" s="1"/>
      <c r="T50" s="1"/>
    </row>
    <row r="51" spans="13:20" x14ac:dyDescent="0.25">
      <c r="M51" s="1"/>
      <c r="N51" s="1"/>
      <c r="O51" s="1"/>
      <c r="P51" s="1"/>
      <c r="Q51" s="1"/>
      <c r="R51" s="1"/>
      <c r="S51" s="1"/>
      <c r="T51" s="1"/>
    </row>
    <row r="52" spans="13:20" x14ac:dyDescent="0.25">
      <c r="M52" s="1"/>
      <c r="N52" s="1"/>
      <c r="O52" s="1"/>
      <c r="P52" s="1"/>
      <c r="Q52" s="1"/>
      <c r="R52" s="1"/>
      <c r="S52" s="1"/>
      <c r="T52" s="1"/>
    </row>
    <row r="53" spans="13:20" x14ac:dyDescent="0.25">
      <c r="M53" s="1"/>
      <c r="N53" s="1"/>
      <c r="O53" s="1"/>
      <c r="P53" s="1"/>
      <c r="Q53" s="1"/>
      <c r="R53" s="1"/>
      <c r="S53" s="1"/>
      <c r="T53" s="1"/>
    </row>
  </sheetData>
  <sortState ref="A2:X53">
    <sortCondition descending="1" ref="N1"/>
  </sortState>
  <hyperlinks>
    <hyperlink ref="G17" r:id="rId1" xr:uid="{80700F77-C0ED-42B3-AF86-AEBB3C154168}"/>
    <hyperlink ref="G11" r:id="rId2" xr:uid="{D0800B99-9228-4555-B124-79EDCC961D39}"/>
    <hyperlink ref="G8" r:id="rId3" xr:uid="{05BAE5CD-2B84-4AE5-9F47-F978EFDDFBA9}"/>
    <hyperlink ref="G3" r:id="rId4" xr:uid="{A0EF2852-9017-411B-872D-A1747D097974}"/>
    <hyperlink ref="G10" r:id="rId5" xr:uid="{C905C165-F3D6-4C21-A79C-FC2D3819CA80}"/>
    <hyperlink ref="G13" r:id="rId6" xr:uid="{E59446A7-1642-452D-80AF-37110A2A1BBB}"/>
    <hyperlink ref="G9" r:id="rId7" xr:uid="{3C4C39F7-7512-4FF9-85F9-C1132D9E9D16}"/>
    <hyperlink ref="G7" r:id="rId8" xr:uid="{960767B3-DFCF-4DE2-91C7-0E4F73F594ED}"/>
    <hyperlink ref="G4" r:id="rId9" xr:uid="{C42E8F8E-318F-40A7-8C70-6B3CD1FF1DE5}"/>
    <hyperlink ref="G14" r:id="rId10" xr:uid="{7E015F00-DEB4-4919-A289-0F80251C5B91}"/>
    <hyperlink ref="G2" r:id="rId11" xr:uid="{1A5518EB-0263-4481-AE0E-B9A7FCF0106A}"/>
    <hyperlink ref="G6" r:id="rId12" xr:uid="{3135247F-07C0-4CFD-856D-16A4831D2CD9}"/>
    <hyperlink ref="G15" r:id="rId13" xr:uid="{2CCE5D23-9AC5-4C40-96C8-279C097BB833}"/>
    <hyperlink ref="G5" r:id="rId14" xr:uid="{3D11AA10-2EDB-4F5F-A2EE-DA21DEF59BD4}"/>
    <hyperlink ref="G12" r:id="rId15" xr:uid="{EA791F4C-CCE8-4F01-AB79-58F6A4BC8AAD}"/>
    <hyperlink ref="G16" r:id="rId16" xr:uid="{9AEE2EAF-9FE0-4984-8249-D081FBA40F65}"/>
  </hyperlinks>
  <printOptions gridLines="1"/>
  <pageMargins left="0.7" right="0.7" top="0.75" bottom="0.75" header="0.3" footer="0.3"/>
  <pageSetup scale="55" orientation="portrait"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EAFDA19406B848B7101DD146C7E85B" ma:contentTypeVersion="18" ma:contentTypeDescription="Create a new document." ma:contentTypeScope="" ma:versionID="39a1344c21666c4780c4214b4c4850a1">
  <xsd:schema xmlns:xsd="http://www.w3.org/2001/XMLSchema" xmlns:xs="http://www.w3.org/2001/XMLSchema" xmlns:p="http://schemas.microsoft.com/office/2006/metadata/properties" xmlns:ns2="8fd47c45-8aaa-4bb9-a294-41bdb653617e" xmlns:ns3="2a208fe3-8287-4a8b-b629-d45392ca0f10" xmlns:ns4="22ec0dd7-095b-41f2-b8b8-a624496b8c6b" targetNamespace="http://schemas.microsoft.com/office/2006/metadata/properties" ma:root="true" ma:fieldsID="5da6e6d147b0f112825d5ae4887165ea" ns2:_="" ns3:_="" ns4:_="">
    <xsd:import namespace="8fd47c45-8aaa-4bb9-a294-41bdb653617e"/>
    <xsd:import namespace="2a208fe3-8287-4a8b-b629-d45392ca0f10"/>
    <xsd:import namespace="22ec0dd7-095b-41f2-b8b8-a624496b8c6b"/>
    <xsd:element name="properties">
      <xsd:complexType>
        <xsd:sequence>
          <xsd:element name="documentManagement">
            <xsd:complexType>
              <xsd:all>
                <xsd:element ref="ns2:_dlc_Exempt" minOccurs="0"/>
                <xsd:element ref="ns3:SharedWithUser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47c45-8aaa-4bb9-a294-41bdb653617e" elementFormDefault="qualified">
    <xsd:import namespace="http://schemas.microsoft.com/office/2006/documentManagement/types"/>
    <xsd:import namespace="http://schemas.microsoft.com/office/infopath/2007/PartnerControls"/>
    <xsd:element name="_dlc_Exempt" ma:index="8"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208fe3-8287-4a8b-b629-d45392ca0f10"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ec0dd7-095b-41f2-b8b8-a624496b8c6b"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22ec0dd7-095b-41f2-b8b8-a624496b8c6b">E23TXWV46JPD-1446909593-6589</_dlc_DocId>
    <_dlc_DocIdUrl xmlns="22ec0dd7-095b-41f2-b8b8-a624496b8c6b">
      <Url>https://outside.vermont.gov/agency/VTRANS/external/MAB-LP/_layouts/15/DocIdRedir.aspx?ID=E23TXWV46JPD-1446909593-6589</Url>
      <Description>E23TXWV46JPD-1446909593-6589</Description>
    </_dlc_DocIdUrl>
  </documentManagement>
</p:properties>
</file>

<file path=customXml/itemProps1.xml><?xml version="1.0" encoding="utf-8"?>
<ds:datastoreItem xmlns:ds="http://schemas.openxmlformats.org/officeDocument/2006/customXml" ds:itemID="{00A1E3FE-D39F-4E76-B771-53BDFED3A877}"/>
</file>

<file path=customXml/itemProps2.xml><?xml version="1.0" encoding="utf-8"?>
<ds:datastoreItem xmlns:ds="http://schemas.openxmlformats.org/officeDocument/2006/customXml" ds:itemID="{0ACFC2E9-24F3-4091-B357-EE76D0AED384}"/>
</file>

<file path=customXml/itemProps3.xml><?xml version="1.0" encoding="utf-8"?>
<ds:datastoreItem xmlns:ds="http://schemas.openxmlformats.org/officeDocument/2006/customXml" ds:itemID="{7E9E08F9-8A31-41F1-9E28-50BECB5A67DE}"/>
</file>

<file path=customXml/itemProps4.xml><?xml version="1.0" encoding="utf-8"?>
<ds:datastoreItem xmlns:ds="http://schemas.openxmlformats.org/officeDocument/2006/customXml" ds:itemID="{ABC57125-47E6-4887-9703-013A4832396B}"/>
</file>

<file path=customXml/itemProps5.xml><?xml version="1.0" encoding="utf-8"?>
<ds:datastoreItem xmlns:ds="http://schemas.openxmlformats.org/officeDocument/2006/customXml" ds:itemID="{E43120D6-C08F-4760-A11A-BF1699C2ED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Small Scale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Kaplan, Jon</dc:creator>
  <cp:lastModifiedBy>Kaplan, Jon</cp:lastModifiedBy>
  <cp:lastPrinted>2018-08-08T19:01:59Z</cp:lastPrinted>
  <dcterms:created xsi:type="dcterms:W3CDTF">2018-06-25T19:02:56Z</dcterms:created>
  <dcterms:modified xsi:type="dcterms:W3CDTF">2018-08-27T18:24:38Z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0x010100F3EAFDA19406B848B7101DD146C7E85B</vt:lpwstr>
  </property>
  <property fmtid="{D5CDD505-2E9C-101B-9397-08002B2CF9AE}" pid="3" name="_dlc_DocIdItemGuid">
    <vt:lpwstr>bb97c133-2565-4be6-a7af-4dddb2e055c4</vt:lpwstr>
  </property>
</Properties>
</file>